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in_DATA\Document\ホームページV3データ\ポストサポート\HTML\"/>
    </mc:Choice>
  </mc:AlternateContent>
  <bookViews>
    <workbookView xWindow="0" yWindow="0" windowWidth="28800" windowHeight="12360"/>
  </bookViews>
  <sheets>
    <sheet name="注文書(入力用) " sheetId="1" r:id="rId1"/>
  </sheets>
  <definedNames>
    <definedName name="_xlnm.Print_Area" localSheetId="0">'注文書(入力用) '!$A$1:$L$45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K33" i="1"/>
  <c r="I20" i="1" l="1"/>
  <c r="I19" i="1"/>
  <c r="K34" i="1" l="1"/>
  <c r="I34" i="1"/>
  <c r="F34" i="1"/>
  <c r="I33" i="1"/>
  <c r="F33" i="1"/>
  <c r="K32" i="1"/>
  <c r="I32" i="1"/>
  <c r="F32" i="1"/>
  <c r="K31" i="1"/>
  <c r="I31" i="1"/>
  <c r="F31" i="1"/>
  <c r="H31" i="1" s="1"/>
  <c r="K30" i="1"/>
  <c r="I30" i="1"/>
  <c r="F30" i="1"/>
  <c r="H30" i="1" s="1"/>
  <c r="K29" i="1"/>
  <c r="I29" i="1"/>
  <c r="F29" i="1"/>
  <c r="H29" i="1" s="1"/>
  <c r="F28" i="1"/>
  <c r="F27" i="1"/>
  <c r="I21" i="1"/>
  <c r="G20" i="1"/>
  <c r="K20" i="1" s="1"/>
  <c r="G19" i="1"/>
  <c r="K19" i="1" s="1"/>
  <c r="G21" i="1" l="1"/>
  <c r="K21" i="1"/>
  <c r="F35" i="1"/>
  <c r="I5" i="1" l="1"/>
  <c r="H27" i="1" s="1"/>
  <c r="L35" i="1"/>
  <c r="J35" i="1"/>
  <c r="H28" i="1" l="1"/>
  <c r="I28" i="1" s="1"/>
  <c r="K28" i="1" s="1"/>
  <c r="I27" i="1"/>
  <c r="K27" i="1" s="1"/>
  <c r="I35" i="1" l="1"/>
  <c r="K35" i="1"/>
  <c r="I6" i="1" s="1"/>
</calcChain>
</file>

<file path=xl/sharedStrings.xml><?xml version="1.0" encoding="utf-8"?>
<sst xmlns="http://schemas.openxmlformats.org/spreadsheetml/2006/main" count="66" uniqueCount="45">
  <si>
    <t>FAX番号</t>
    <rPh sb="3" eb="5">
      <t>バンゴウ</t>
    </rPh>
    <phoneticPr fontId="2"/>
  </si>
  <si>
    <t>03-5244-9679</t>
    <phoneticPr fontId="2"/>
  </si>
  <si>
    <t>注　文　書</t>
    <rPh sb="0" eb="1">
      <t>チュウ</t>
    </rPh>
    <rPh sb="2" eb="3">
      <t>ブン</t>
    </rPh>
    <rPh sb="4" eb="5">
      <t>ショ</t>
    </rPh>
    <phoneticPr fontId="2"/>
  </si>
  <si>
    <t>※使用方法</t>
    <rPh sb="1" eb="3">
      <t>シヨウ</t>
    </rPh>
    <rPh sb="3" eb="5">
      <t>ホウホウ</t>
    </rPh>
    <phoneticPr fontId="2"/>
  </si>
  <si>
    <t>申込日時</t>
    <rPh sb="0" eb="2">
      <t>モウシコミ</t>
    </rPh>
    <rPh sb="2" eb="4">
      <t>ニチジ</t>
    </rPh>
    <phoneticPr fontId="2"/>
  </si>
  <si>
    <t>合計金額</t>
    <rPh sb="0" eb="2">
      <t>ゴウケイ</t>
    </rPh>
    <rPh sb="2" eb="4">
      <t>キンガク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</si>
  <si>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</si>
  <si>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</si>
  <si>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</si>
  <si>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担当部署</t>
    <rPh sb="0" eb="4">
      <t>タントウブショ</t>
    </rPh>
    <phoneticPr fontId="2"/>
  </si>
  <si>
    <t>担当者</t>
    <rPh sb="0" eb="3">
      <t>タントウシャ</t>
    </rPh>
    <phoneticPr fontId="2"/>
  </si>
  <si>
    <t>注　文　明　細</t>
    <rPh sb="0" eb="1">
      <t>チュウ</t>
    </rPh>
    <rPh sb="2" eb="3">
      <t>ブン</t>
    </rPh>
    <rPh sb="4" eb="5">
      <t>アキラ</t>
    </rPh>
    <rPh sb="6" eb="7">
      <t>ホソ</t>
    </rPh>
    <phoneticPr fontId="2"/>
  </si>
  <si>
    <t>①　レターパック　（20枚単位での注文です。）</t>
    <rPh sb="12" eb="13">
      <t>マイ</t>
    </rPh>
    <rPh sb="13" eb="15">
      <t>タンイ</t>
    </rPh>
    <rPh sb="17" eb="19">
      <t>チュウモン</t>
    </rPh>
    <phoneticPr fontId="2"/>
  </si>
  <si>
    <t>レターパック</t>
    <phoneticPr fontId="2"/>
  </si>
  <si>
    <t>注文数
(20枚単位)</t>
    <rPh sb="0" eb="3">
      <t>チュウモンスウ</t>
    </rPh>
    <rPh sb="7" eb="8">
      <t>マイ</t>
    </rPh>
    <rPh sb="8" eb="10">
      <t>タンイ</t>
    </rPh>
    <phoneticPr fontId="2"/>
  </si>
  <si>
    <t>定価金額</t>
    <rPh sb="0" eb="2">
      <t>テイカ</t>
    </rPh>
    <rPh sb="2" eb="4">
      <t>キンガク</t>
    </rPh>
    <phoneticPr fontId="2"/>
  </si>
  <si>
    <t>値引金額</t>
    <rPh sb="0" eb="2">
      <t>ネビキ</t>
    </rPh>
    <rPh sb="2" eb="4">
      <t>キンガク</t>
    </rPh>
    <phoneticPr fontId="2"/>
  </si>
  <si>
    <t>販売金額</t>
    <rPh sb="0" eb="2">
      <t>ハンバイ</t>
    </rPh>
    <rPh sb="2" eb="4">
      <t>キンガク</t>
    </rPh>
    <phoneticPr fontId="2"/>
  </si>
  <si>
    <t>(２０枚単位での注文です)</t>
    <rPh sb="3" eb="4">
      <t>マイ</t>
    </rPh>
    <rPh sb="4" eb="6">
      <t>タンイ</t>
    </rPh>
    <rPh sb="8" eb="10">
      <t>チュウモン</t>
    </rPh>
    <phoneticPr fontId="2"/>
  </si>
  <si>
    <t>枚</t>
    <rPh sb="0" eb="1">
      <t>マイ</t>
    </rPh>
    <phoneticPr fontId="2"/>
  </si>
  <si>
    <t>合計金額</t>
    <rPh sb="0" eb="4">
      <t>ゴウケイキンガク</t>
    </rPh>
    <phoneticPr fontId="2"/>
  </si>
  <si>
    <t>②　切手　（10枚単位での注文です。）</t>
    <rPh sb="2" eb="4">
      <t>キッテ</t>
    </rPh>
    <rPh sb="8" eb="9">
      <t>マイ</t>
    </rPh>
    <rPh sb="9" eb="11">
      <t>タンイ</t>
    </rPh>
    <rPh sb="13" eb="15">
      <t>チュウモン</t>
    </rPh>
    <phoneticPr fontId="2"/>
  </si>
  <si>
    <t>切手</t>
    <rPh sb="0" eb="2">
      <t>キッテ</t>
    </rPh>
    <phoneticPr fontId="2"/>
  </si>
  <si>
    <t>注文数
(10枚単位)</t>
    <rPh sb="0" eb="3">
      <t>チュウモンスウ</t>
    </rPh>
    <rPh sb="7" eb="8">
      <t>マイ</t>
    </rPh>
    <rPh sb="8" eb="10">
      <t>タンイ</t>
    </rPh>
    <phoneticPr fontId="2"/>
  </si>
  <si>
    <t>割引率</t>
    <rPh sb="0" eb="3">
      <t>ワリビキリツ</t>
    </rPh>
    <phoneticPr fontId="2"/>
  </si>
  <si>
    <t>額　面</t>
    <rPh sb="0" eb="1">
      <t>ガク</t>
    </rPh>
    <rPh sb="2" eb="3">
      <t>メン</t>
    </rPh>
    <phoneticPr fontId="2"/>
  </si>
  <si>
    <t>円切手</t>
    <rPh sb="0" eb="1">
      <t>エン</t>
    </rPh>
    <rPh sb="1" eb="3">
      <t>キッテ</t>
    </rPh>
    <phoneticPr fontId="2"/>
  </si>
  <si>
    <t>割引率</t>
    <rPh sb="0" eb="2">
      <t>ワリビキ</t>
    </rPh>
    <rPh sb="2" eb="3">
      <t>リツ</t>
    </rPh>
    <phoneticPr fontId="2"/>
  </si>
  <si>
    <t>8,000円 以上 50,000円 未満</t>
    <rPh sb="1" eb="6">
      <t>０００エン</t>
    </rPh>
    <rPh sb="7" eb="9">
      <t>イジョウ</t>
    </rPh>
    <rPh sb="16" eb="17">
      <t>エン</t>
    </rPh>
    <rPh sb="18" eb="20">
      <t>ミマン</t>
    </rPh>
    <phoneticPr fontId="2"/>
  </si>
  <si>
    <t>50,000円 以上 100,000円 未満</t>
    <rPh sb="6" eb="7">
      <t>エン</t>
    </rPh>
    <rPh sb="8" eb="10">
      <t>イジョウ</t>
    </rPh>
    <rPh sb="18" eb="19">
      <t>エン</t>
    </rPh>
    <rPh sb="20" eb="22">
      <t>ミマン</t>
    </rPh>
    <phoneticPr fontId="2"/>
  </si>
  <si>
    <t>100,000円 以上　　　　　　　</t>
    <rPh sb="3" eb="8">
      <t>０００エン</t>
    </rPh>
    <rPh sb="9" eb="11">
      <t>イジョウ</t>
    </rPh>
    <phoneticPr fontId="2"/>
  </si>
  <si>
    <t>※個人情報保護法に基づき、記載頂いた情報に関しては適切に管理致します。</t>
    <rPh sb="1" eb="8">
      <t>コジンジョウホウホゴホウ</t>
    </rPh>
    <rPh sb="9" eb="10">
      <t>モト</t>
    </rPh>
    <rPh sb="13" eb="16">
      <t>キサイイタダ</t>
    </rPh>
    <rPh sb="18" eb="20">
      <t>ジョウホウ</t>
    </rPh>
    <rPh sb="21" eb="22">
      <t>カン</t>
    </rPh>
    <rPh sb="25" eb="27">
      <t>テキセツ</t>
    </rPh>
    <rPh sb="28" eb="30">
      <t>カンリ</t>
    </rPh>
    <rPh sb="30" eb="31">
      <t>イタ</t>
    </rPh>
    <phoneticPr fontId="2"/>
  </si>
  <si>
    <t>切手宅配</t>
    <rPh sb="0" eb="1">
      <t>キリ</t>
    </rPh>
    <rPh sb="1" eb="2">
      <t>テ</t>
    </rPh>
    <rPh sb="2" eb="3">
      <t>タク</t>
    </rPh>
    <rPh sb="3" eb="4">
      <t>ハイ</t>
    </rPh>
    <phoneticPr fontId="2"/>
  </si>
  <si>
    <t>やすらく</t>
    <phoneticPr fontId="2"/>
  </si>
  <si>
    <t>株式会社ポストサポート</t>
    <rPh sb="0" eb="4">
      <t>カブシキガイシャ</t>
    </rPh>
    <phoneticPr fontId="2"/>
  </si>
  <si>
    <t>TEL 03-6280-4030</t>
    <phoneticPr fontId="2"/>
  </si>
  <si>
    <t>プラス(520円→510円)</t>
    <rPh sb="7" eb="8">
      <t>エン</t>
    </rPh>
    <rPh sb="12" eb="13">
      <t>エン</t>
    </rPh>
    <phoneticPr fontId="2"/>
  </si>
  <si>
    <t>ライト(370円→360円)</t>
    <rPh sb="7" eb="8">
      <t>エン</t>
    </rPh>
    <rPh sb="12" eb="13">
      <t>エン</t>
    </rPh>
    <phoneticPr fontId="2"/>
  </si>
  <si>
    <t>額面金額</t>
    <rPh sb="0" eb="2">
      <t>ガクメン</t>
    </rPh>
    <rPh sb="2" eb="4">
      <t>キンガク</t>
    </rPh>
    <phoneticPr fontId="2"/>
  </si>
  <si>
    <t>納品希望日</t>
    <rPh sb="0" eb="5">
      <t>ノウヒンキボウビ</t>
    </rPh>
    <phoneticPr fontId="2"/>
  </si>
  <si>
    <t>商品購入額面合計金額</t>
    <rPh sb="0" eb="2">
      <t>ショウヒン</t>
    </rPh>
    <rPh sb="2" eb="4">
      <t>コウニュウ</t>
    </rPh>
    <rPh sb="4" eb="6">
      <t>ガクメン</t>
    </rPh>
    <rPh sb="6" eb="8">
      <t>ゴウケイ</t>
    </rPh>
    <rPh sb="8" eb="10">
      <t>キンガク</t>
    </rPh>
    <phoneticPr fontId="2"/>
  </si>
  <si>
    <t>その他連絡先
(携帯・ﾒｰﾙ)</t>
    <rPh sb="2" eb="3">
      <t>タ</t>
    </rPh>
    <rPh sb="3" eb="6">
      <t>レンラクサキ</t>
    </rPh>
    <rPh sb="8" eb="10">
      <t>ケイタイ</t>
    </rPh>
    <phoneticPr fontId="2"/>
  </si>
  <si>
    <t>①　赤枠のセルのみご入力ください。</t>
    <rPh sb="2" eb="4">
      <t>アカワク</t>
    </rPh>
    <rPh sb="10" eb="12">
      <t>ニュウリョク</t>
    </rPh>
    <phoneticPr fontId="2"/>
  </si>
  <si>
    <t>②　金額は自動計算されます。</t>
    <rPh sb="2" eb="4">
      <t>キンガク</t>
    </rPh>
    <rPh sb="5" eb="9">
      <t>ジドウケイサン</t>
    </rPh>
    <phoneticPr fontId="2"/>
  </si>
  <si>
    <t>③　注文数は単位をご確認ください。</t>
    <rPh sb="2" eb="5">
      <t>チュウモンスウ</t>
    </rPh>
    <rPh sb="6" eb="8">
      <t>タンイ</t>
    </rPh>
    <rPh sb="10" eb="12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</si>
</sst>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令&quot;&quot;和&quot;\ e&quot;年&quot;m&quot;月&quot;d&quot;日&quot;;@"/>
    <numFmt numFmtId="177" formatCode="#,###\ &quot;円&quot;"/>
    <numFmt numFmtId="178" formatCode="#,###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0" tint="-0.499984740745262"/>
      <name val="HGP創英角ｺﾞｼｯｸUB"/>
      <family val="3"/>
      <charset val="128"/>
    </font>
    <font>
      <sz val="18"/>
      <color theme="0" tint="-0.499984740745262"/>
      <name val="HGP創英角ｺﾞｼｯｸUB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36"/>
      <color theme="1" tint="0.499984740745262"/>
      <name val="ＤＦＧ極太明朝体"/>
      <family val="1"/>
      <charset val="128"/>
    </font>
    <font>
      <sz val="12"/>
      <color theme="1" tint="0.34998626667073579"/>
      <name val="HGP創英角ｺﾞｼｯｸUB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6" fillId="0" borderId="0" xfId="0" applyFont="1">
      <alignment vertical="center"/>
    </xf>
    <xf numFmtId="0" fontId="0" fillId="0" borderId="3" xfId="0" applyFill="1" applyBorder="1" applyAlignment="1" applyProtection="1">
      <alignment horizontal="distributed" vertical="center" indent="1"/>
    </xf>
    <xf numFmtId="0" fontId="0" fillId="0" borderId="0" xfId="0" applyFill="1" applyBorder="1">
      <alignment vertical="center"/>
    </xf>
    <xf numFmtId="0" fontId="8" fillId="0" borderId="0" xfId="0" applyFont="1" applyProtection="1">
      <alignment vertical="center"/>
    </xf>
    <xf numFmtId="0" fontId="8" fillId="0" borderId="0" xfId="0" applyFont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10" fillId="0" borderId="7" xfId="2" applyFont="1" applyFill="1" applyBorder="1" applyAlignment="1" applyProtection="1">
      <alignment horizontal="right" vertical="center" indent="1"/>
    </xf>
    <xf numFmtId="0" fontId="10" fillId="0" borderId="25" xfId="0" applyFont="1" applyBorder="1" applyAlignment="1">
      <alignment horizontal="center" vertical="center"/>
    </xf>
    <xf numFmtId="9" fontId="10" fillId="0" borderId="23" xfId="2" applyFont="1" applyFill="1" applyBorder="1" applyAlignment="1" applyProtection="1">
      <alignment horizontal="right" vertical="center" indent="1"/>
    </xf>
    <xf numFmtId="0" fontId="10" fillId="0" borderId="12" xfId="0" applyFont="1" applyBorder="1" applyAlignment="1">
      <alignment horizontal="center" vertical="center"/>
    </xf>
    <xf numFmtId="9" fontId="10" fillId="0" borderId="28" xfId="2" applyFont="1" applyFill="1" applyBorder="1" applyAlignment="1" applyProtection="1">
      <alignment horizontal="right" vertical="center" indent="1"/>
    </xf>
    <xf numFmtId="178" fontId="10" fillId="0" borderId="15" xfId="0" applyNumberFormat="1" applyFont="1" applyFill="1" applyBorder="1" applyAlignment="1" applyProtection="1">
      <alignment horizontal="right" vertical="center" inden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2" xfId="0" applyBorder="1" applyAlignment="1" applyProtection="1">
      <alignment horizontal="distributed" vertical="center" indent="1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horizontal="right" vertical="center"/>
    </xf>
    <xf numFmtId="178" fontId="0" fillId="0" borderId="9" xfId="0" applyNumberFormat="1" applyFill="1" applyBorder="1" applyAlignment="1" applyProtection="1">
      <alignment horizontal="right" vertical="center"/>
    </xf>
    <xf numFmtId="178" fontId="9" fillId="0" borderId="5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178" fontId="0" fillId="0" borderId="13" xfId="0" applyNumberFormat="1" applyFill="1" applyBorder="1" applyAlignment="1" applyProtection="1">
      <alignment horizontal="right" vertical="center"/>
    </xf>
    <xf numFmtId="178" fontId="0" fillId="0" borderId="14" xfId="0" applyNumberFormat="1" applyFill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0" fillId="4" borderId="4" xfId="0" applyFill="1" applyBorder="1" applyAlignment="1">
      <alignment horizontal="center" vertical="center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</xf>
    <xf numFmtId="178" fontId="10" fillId="0" borderId="26" xfId="0" applyNumberFormat="1" applyFont="1" applyFill="1" applyBorder="1" applyAlignment="1" applyProtection="1">
      <alignment horizontal="right" vertical="center" indent="1"/>
    </xf>
    <xf numFmtId="178" fontId="10" fillId="0" borderId="9" xfId="0" applyNumberFormat="1" applyFont="1" applyFill="1" applyBorder="1" applyAlignment="1" applyProtection="1">
      <alignment horizontal="right" vertical="center" indent="1"/>
    </xf>
    <xf numFmtId="0" fontId="10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10" fillId="0" borderId="2" xfId="0" applyNumberFormat="1" applyFont="1" applyFill="1" applyBorder="1" applyAlignment="1" applyProtection="1">
      <alignment horizontal="right" vertical="center" indent="1"/>
    </xf>
    <xf numFmtId="178" fontId="10" fillId="0" borderId="29" xfId="0" applyNumberFormat="1" applyFont="1" applyFill="1" applyBorder="1" applyAlignment="1" applyProtection="1">
      <alignment horizontal="right" vertical="center" indent="1"/>
    </xf>
    <xf numFmtId="178" fontId="10" fillId="0" borderId="30" xfId="0" applyNumberFormat="1" applyFont="1" applyFill="1" applyBorder="1" applyAlignment="1" applyProtection="1">
      <alignment horizontal="right" vertical="center" indent="1"/>
    </xf>
    <xf numFmtId="0" fontId="0" fillId="0" borderId="2" xfId="0" applyFill="1" applyBorder="1" applyAlignment="1" applyProtection="1">
      <alignment horizontal="distributed" vertical="center" indent="1"/>
    </xf>
    <xf numFmtId="0" fontId="0" fillId="0" borderId="4" xfId="0" applyFill="1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" xfId="0" applyFill="1" applyBorder="1" applyAlignment="1" applyProtection="1">
      <alignment horizontal="distributed" vertical="center" indent="1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distributed" vertical="center" inden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distributed" vertical="center" indent="1"/>
    </xf>
    <xf numFmtId="176" fontId="7" fillId="0" borderId="35" xfId="0" applyNumberFormat="1" applyFont="1" applyFill="1" applyBorder="1" applyAlignment="1" applyProtection="1">
      <alignment horizontal="center" vertical="center"/>
      <protection locked="0"/>
    </xf>
    <xf numFmtId="176" fontId="7" fillId="0" borderId="36" xfId="0" applyNumberFormat="1" applyFont="1" applyFill="1" applyBorder="1" applyAlignment="1" applyProtection="1">
      <alignment horizontal="center" vertical="center"/>
      <protection locked="0"/>
    </xf>
    <xf numFmtId="176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0" fillId="0" borderId="41" xfId="1" applyFont="1" applyFill="1" applyBorder="1" applyAlignment="1" applyProtection="1">
      <alignment horizontal="right" vertical="center"/>
      <protection locked="0"/>
    </xf>
    <xf numFmtId="38" fontId="0" fillId="0" borderId="42" xfId="1" applyFont="1" applyFill="1" applyBorder="1" applyAlignment="1" applyProtection="1">
      <alignment horizontal="right" vertical="center"/>
      <protection locked="0"/>
    </xf>
    <xf numFmtId="0" fontId="10" fillId="0" borderId="41" xfId="0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 applyProtection="1">
      <alignment vertical="center"/>
      <protection locked="0"/>
    </xf>
    <xf numFmtId="0" fontId="10" fillId="0" borderId="42" xfId="0" applyFont="1" applyFill="1" applyBorder="1" applyAlignment="1" applyProtection="1">
      <alignment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49" xfId="0" applyFont="1" applyFill="1" applyBorder="1" applyAlignment="1" applyProtection="1">
      <alignment horizontal="center" vertical="center"/>
      <protection locked="0"/>
    </xf>
    <xf numFmtId="178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7" fontId="7" fillId="0" borderId="15" xfId="1" applyNumberFormat="1" applyFont="1" applyFill="1" applyBorder="1" applyAlignment="1" applyProtection="1">
      <alignment horizontal="right" vertical="center" indent="1"/>
    </xf>
    <xf numFmtId="177" fontId="7" fillId="0" borderId="16" xfId="1" applyNumberFormat="1" applyFont="1" applyFill="1" applyBorder="1" applyAlignment="1" applyProtection="1">
      <alignment horizontal="right" vertical="center" indent="1"/>
    </xf>
    <xf numFmtId="177" fontId="7" fillId="0" borderId="17" xfId="1" applyNumberFormat="1" applyFont="1" applyFill="1" applyBorder="1" applyAlignment="1" applyProtection="1">
      <alignment horizontal="right" vertical="center" indent="1"/>
    </xf>
    <xf numFmtId="177" fontId="15" fillId="0" borderId="31" xfId="1" applyNumberFormat="1" applyFont="1" applyFill="1" applyBorder="1" applyAlignment="1" applyProtection="1">
      <alignment horizontal="right" vertical="center" indent="1"/>
    </xf>
    <xf numFmtId="177" fontId="15" fillId="0" borderId="32" xfId="1" applyNumberFormat="1" applyFont="1" applyFill="1" applyBorder="1" applyAlignment="1" applyProtection="1">
      <alignment horizontal="right" vertical="center" indent="1"/>
    </xf>
    <xf numFmtId="177" fontId="15" fillId="0" borderId="33" xfId="1" applyNumberFormat="1" applyFont="1" applyFill="1" applyBorder="1" applyAlignment="1" applyProtection="1">
      <alignment horizontal="right" vertical="center" indent="1"/>
    </xf>
    <xf numFmtId="0" fontId="16" fillId="0" borderId="2" xfId="0" applyFont="1" applyBorder="1" applyAlignment="1" applyProtection="1">
      <alignment horizontal="distributed" vertical="center" wrapText="1"/>
    </xf>
    <xf numFmtId="0" fontId="17" fillId="0" borderId="3" xfId="0" applyFont="1" applyBorder="1" applyAlignment="1" applyProtection="1">
      <alignment horizontal="distributed" vertical="center"/>
    </xf>
    <xf numFmtId="0" fontId="18" fillId="3" borderId="0" xfId="0" applyFont="1" applyFill="1" applyAlignment="1" applyProtection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0</xdr:row>
      <xdr:rowOff>38098</xdr:rowOff>
    </xdr:from>
    <xdr:to>
      <xdr:col>7</xdr:col>
      <xdr:colOff>485774</xdr:colOff>
      <xdr:row>1</xdr:row>
      <xdr:rowOff>219075</xdr:rowOff>
    </xdr:to>
    <xdr:sp macro="" textlink="">
      <xdr:nvSpPr>
        <xdr:cNvPr id="2" name="下矢印 1"/>
        <xdr:cNvSpPr/>
      </xdr:nvSpPr>
      <xdr:spPr>
        <a:xfrm rot="10800000">
          <a:off x="1562099" y="38098"/>
          <a:ext cx="2457450" cy="428627"/>
        </a:xfrm>
        <a:prstGeom prst="downArrow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46000">
              <a:srgbClr val="E3E5E8"/>
            </a:gs>
            <a:gs pos="0">
              <a:schemeClr val="bg1"/>
            </a:gs>
            <a:gs pos="0">
              <a:schemeClr val="bg1"/>
            </a:gs>
            <a:gs pos="100000">
              <a:schemeClr val="bg1">
                <a:lumMod val="50000"/>
              </a:schemeClr>
            </a:gs>
          </a:gsLst>
          <a:lin ang="5400000" scaled="1"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7" workbookViewId="0">
      <selection activeCell="E19" sqref="E19"/>
    </sheetView>
  </sheetViews>
  <sheetFormatPr defaultRowHeight="18.75" x14ac:dyDescent="0.4"/>
  <cols>
    <col min="1" max="12" width="6.625" customWidth="1"/>
    <col min="13" max="15" width="5.625" customWidth="1"/>
    <col min="16" max="24" width="6.625" customWidth="1"/>
  </cols>
  <sheetData>
    <row r="1" spans="1:19" ht="20.100000000000001" customHeight="1" x14ac:dyDescent="0.4">
      <c r="A1" s="1"/>
      <c r="B1" s="1"/>
      <c r="C1" s="1"/>
      <c r="D1" s="1"/>
      <c r="E1" s="1"/>
      <c r="F1" s="1"/>
      <c r="G1" s="1"/>
      <c r="H1" s="1"/>
      <c r="I1" s="23" t="s">
        <v>0</v>
      </c>
      <c r="J1" s="23"/>
      <c r="K1" s="23"/>
      <c r="L1" s="23"/>
    </row>
    <row r="2" spans="1:19" ht="20.100000000000001" customHeight="1" x14ac:dyDescent="0.4">
      <c r="A2" s="1"/>
      <c r="B2" s="1"/>
      <c r="C2" s="1"/>
      <c r="D2" s="1"/>
      <c r="E2" s="1"/>
      <c r="F2" s="1"/>
      <c r="G2" s="1"/>
      <c r="H2" s="1"/>
      <c r="I2" s="24" t="s">
        <v>1</v>
      </c>
      <c r="J2" s="24"/>
      <c r="K2" s="24"/>
      <c r="L2" s="24"/>
    </row>
    <row r="3" spans="1:19" ht="35.25" x14ac:dyDescent="0.4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N3" s="2" t="s">
        <v>3</v>
      </c>
      <c r="O3" s="2"/>
      <c r="P3" s="2"/>
      <c r="Q3" s="2"/>
      <c r="R3" s="2"/>
      <c r="S3" s="2"/>
    </row>
    <row r="4" spans="1:19" ht="3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2"/>
      <c r="O4" s="2"/>
      <c r="P4" s="2"/>
      <c r="Q4" s="2"/>
      <c r="R4" s="2"/>
      <c r="S4" s="2"/>
    </row>
    <row r="5" spans="1:19" ht="24.95" customHeight="1" thickBot="1" x14ac:dyDescent="0.45">
      <c r="A5" s="22" t="s">
        <v>4</v>
      </c>
      <c r="B5" s="78"/>
      <c r="C5" s="89"/>
      <c r="D5" s="90"/>
      <c r="E5" s="90"/>
      <c r="F5" s="91"/>
      <c r="G5" s="79" t="s">
        <v>38</v>
      </c>
      <c r="H5" s="77"/>
      <c r="I5" s="116">
        <f>G21+F35</f>
        <v>0</v>
      </c>
      <c r="J5" s="117"/>
      <c r="K5" s="117"/>
      <c r="L5" s="118"/>
      <c r="N5" s="125" t="s">
        <v>42</v>
      </c>
      <c r="O5" s="126"/>
      <c r="P5" s="126"/>
      <c r="Q5" s="126"/>
      <c r="R5" s="126"/>
      <c r="S5" s="127"/>
    </row>
    <row r="6" spans="1:19" ht="24.95" customHeight="1" thickBot="1" x14ac:dyDescent="0.45">
      <c r="A6" s="22" t="s">
        <v>39</v>
      </c>
      <c r="B6" s="78"/>
      <c r="C6" s="89"/>
      <c r="D6" s="90"/>
      <c r="E6" s="90"/>
      <c r="F6" s="91"/>
      <c r="G6" s="79" t="s">
        <v>17</v>
      </c>
      <c r="H6" s="79"/>
      <c r="I6" s="119">
        <f>K21+K35</f>
        <v>0</v>
      </c>
      <c r="J6" s="120"/>
      <c r="K6" s="120"/>
      <c r="L6" s="121"/>
      <c r="N6" s="128" t="s">
        <v>43</v>
      </c>
      <c r="O6" s="128"/>
      <c r="P6" s="128"/>
      <c r="Q6" s="128"/>
      <c r="R6" s="128"/>
      <c r="S6" s="128"/>
    </row>
    <row r="7" spans="1:19" s="4" customFormat="1" ht="3" customHeight="1" thickBot="1" x14ac:dyDescent="0.45">
      <c r="A7" s="3"/>
      <c r="B7" s="3"/>
      <c r="C7" s="80"/>
      <c r="D7" s="80"/>
      <c r="E7" s="80"/>
      <c r="F7" s="80"/>
      <c r="G7" s="81"/>
      <c r="H7" s="81"/>
      <c r="I7" s="80"/>
      <c r="J7" s="80"/>
      <c r="K7" s="80"/>
      <c r="L7" s="80"/>
      <c r="N7" s="129"/>
      <c r="O7" s="129"/>
      <c r="P7" s="129"/>
      <c r="Q7" s="129"/>
      <c r="R7" s="129"/>
      <c r="S7" s="129"/>
    </row>
    <row r="8" spans="1:19" ht="24.95" customHeight="1" thickBot="1" x14ac:dyDescent="0.45">
      <c r="A8" s="22" t="s">
        <v>6</v>
      </c>
      <c r="B8" s="78"/>
      <c r="C8" s="83"/>
      <c r="D8" s="84"/>
      <c r="E8" s="84"/>
      <c r="F8" s="84"/>
      <c r="G8" s="84"/>
      <c r="H8" s="84"/>
      <c r="I8" s="84"/>
      <c r="J8" s="84"/>
      <c r="K8" s="84"/>
      <c r="L8" s="85"/>
      <c r="N8" s="130" t="s">
        <v>44</v>
      </c>
      <c r="O8" s="130"/>
      <c r="P8" s="130"/>
      <c r="Q8" s="130"/>
      <c r="R8" s="130"/>
      <c r="S8" s="130"/>
    </row>
    <row r="9" spans="1:19" ht="24.95" customHeight="1" thickBot="1" x14ac:dyDescent="0.45">
      <c r="A9" s="22" t="s">
        <v>7</v>
      </c>
      <c r="B9" s="78"/>
      <c r="C9" s="83"/>
      <c r="D9" s="84"/>
      <c r="E9" s="84"/>
      <c r="F9" s="84"/>
      <c r="G9" s="84"/>
      <c r="H9" s="84"/>
      <c r="I9" s="84"/>
      <c r="J9" s="84"/>
      <c r="K9" s="84"/>
      <c r="L9" s="85"/>
    </row>
    <row r="10" spans="1:19" ht="24.95" customHeight="1" thickBot="1" x14ac:dyDescent="0.45">
      <c r="A10" s="22" t="s">
        <v>8</v>
      </c>
      <c r="B10" s="78"/>
      <c r="C10" s="86"/>
      <c r="D10" s="82"/>
      <c r="E10" s="82"/>
      <c r="F10" s="87"/>
      <c r="G10" s="88" t="s">
        <v>9</v>
      </c>
      <c r="H10" s="88"/>
      <c r="I10" s="83"/>
      <c r="J10" s="84"/>
      <c r="K10" s="84"/>
      <c r="L10" s="85"/>
    </row>
    <row r="11" spans="1:19" ht="24.75" customHeight="1" thickBot="1" x14ac:dyDescent="0.45">
      <c r="A11" s="122" t="s">
        <v>41</v>
      </c>
      <c r="B11" s="123"/>
      <c r="C11" s="89"/>
      <c r="D11" s="90"/>
      <c r="E11" s="90"/>
      <c r="F11" s="91"/>
      <c r="G11" s="76" t="s">
        <v>10</v>
      </c>
      <c r="H11" s="79"/>
      <c r="I11" s="83"/>
      <c r="J11" s="84"/>
      <c r="K11" s="84"/>
      <c r="L11" s="85"/>
    </row>
    <row r="12" spans="1:19" ht="9.9499999999999993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9" ht="20.100000000000001" customHeight="1" x14ac:dyDescent="0.4">
      <c r="A13" s="124" t="s">
        <v>11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9" ht="9.9499999999999993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9" s="6" customFormat="1" ht="18" x14ac:dyDescent="0.4">
      <c r="A15" s="5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9" s="6" customFormat="1" ht="3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28" ht="20.100000000000001" customHeight="1" x14ac:dyDescent="0.4">
      <c r="A17" s="28" t="s">
        <v>13</v>
      </c>
      <c r="B17" s="28"/>
      <c r="C17" s="28"/>
      <c r="D17" s="28"/>
      <c r="E17" s="29" t="s">
        <v>14</v>
      </c>
      <c r="F17" s="30"/>
      <c r="G17" s="30" t="s">
        <v>15</v>
      </c>
      <c r="H17" s="30"/>
      <c r="I17" s="30" t="s">
        <v>16</v>
      </c>
      <c r="J17" s="30"/>
      <c r="K17" s="30" t="s">
        <v>17</v>
      </c>
      <c r="L17" s="30"/>
    </row>
    <row r="18" spans="1:28" ht="20.100000000000001" customHeight="1" thickBot="1" x14ac:dyDescent="0.45">
      <c r="A18" s="31" t="s">
        <v>18</v>
      </c>
      <c r="B18" s="31"/>
      <c r="C18" s="31"/>
      <c r="D18" s="31"/>
      <c r="E18" s="53"/>
      <c r="F18" s="30"/>
      <c r="G18" s="30"/>
      <c r="H18" s="30"/>
      <c r="I18" s="30"/>
      <c r="J18" s="30"/>
      <c r="K18" s="30"/>
      <c r="L18" s="30"/>
    </row>
    <row r="19" spans="1:28" ht="20.100000000000001" customHeight="1" x14ac:dyDescent="0.4">
      <c r="A19" s="40" t="s">
        <v>36</v>
      </c>
      <c r="B19" s="40"/>
      <c r="C19" s="40"/>
      <c r="D19" s="92"/>
      <c r="E19" s="102"/>
      <c r="F19" s="7" t="s">
        <v>19</v>
      </c>
      <c r="G19" s="32">
        <f>520*$E19</f>
        <v>0</v>
      </c>
      <c r="H19" s="32"/>
      <c r="I19" s="32">
        <f>10*$E19</f>
        <v>0</v>
      </c>
      <c r="J19" s="32"/>
      <c r="K19" s="33">
        <f>G19-I19</f>
        <v>0</v>
      </c>
      <c r="L19" s="33"/>
    </row>
    <row r="20" spans="1:28" ht="20.100000000000001" customHeight="1" thickBot="1" x14ac:dyDescent="0.45">
      <c r="A20" s="38" t="s">
        <v>37</v>
      </c>
      <c r="B20" s="38"/>
      <c r="C20" s="38"/>
      <c r="D20" s="93"/>
      <c r="E20" s="103"/>
      <c r="F20" s="8" t="s">
        <v>19</v>
      </c>
      <c r="G20" s="39">
        <f>370*$E20</f>
        <v>0</v>
      </c>
      <c r="H20" s="39"/>
      <c r="I20" s="39">
        <f>10*$E20</f>
        <v>0</v>
      </c>
      <c r="J20" s="39"/>
      <c r="K20" s="33">
        <f>G20-I20</f>
        <v>0</v>
      </c>
      <c r="L20" s="33"/>
    </row>
    <row r="21" spans="1:28" ht="20.100000000000001" customHeight="1" thickBot="1" x14ac:dyDescent="0.45">
      <c r="A21" s="44"/>
      <c r="B21" s="44"/>
      <c r="C21" s="44"/>
      <c r="D21" s="45"/>
      <c r="E21" s="100" t="s">
        <v>20</v>
      </c>
      <c r="F21" s="28"/>
      <c r="G21" s="34">
        <f>SUM(G19:H20)</f>
        <v>0</v>
      </c>
      <c r="H21" s="34"/>
      <c r="I21" s="34">
        <f>SUM(I19:J20)</f>
        <v>0</v>
      </c>
      <c r="J21" s="35"/>
      <c r="K21" s="36">
        <f>SUM(K19:L20)</f>
        <v>0</v>
      </c>
      <c r="L21" s="37"/>
    </row>
    <row r="22" spans="1:28" ht="9.9499999999999993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8" s="6" customFormat="1" ht="20.100000000000001" customHeight="1" x14ac:dyDescent="0.4">
      <c r="A23" s="6" t="s">
        <v>21</v>
      </c>
    </row>
    <row r="24" spans="1:28" s="6" customFormat="1" ht="3" customHeight="1" x14ac:dyDescent="0.4"/>
    <row r="25" spans="1:28" s="6" customFormat="1" ht="20.100000000000001" customHeight="1" x14ac:dyDescent="0.4">
      <c r="A25" s="43" t="s">
        <v>22</v>
      </c>
      <c r="B25" s="44"/>
      <c r="C25" s="45"/>
      <c r="D25" s="46" t="s">
        <v>23</v>
      </c>
      <c r="E25" s="47"/>
      <c r="F25" s="49" t="s">
        <v>15</v>
      </c>
      <c r="G25" s="50"/>
      <c r="H25" s="53" t="s">
        <v>24</v>
      </c>
      <c r="I25" s="49" t="s">
        <v>16</v>
      </c>
      <c r="J25" s="50"/>
      <c r="K25" s="30" t="s">
        <v>17</v>
      </c>
      <c r="L25" s="30"/>
    </row>
    <row r="26" spans="1:28" ht="20.100000000000001" customHeight="1" thickBot="1" x14ac:dyDescent="0.45">
      <c r="A26" s="98" t="s">
        <v>25</v>
      </c>
      <c r="B26" s="99"/>
      <c r="C26" s="41"/>
      <c r="D26" s="97"/>
      <c r="E26" s="48"/>
      <c r="F26" s="51"/>
      <c r="G26" s="52"/>
      <c r="H26" s="54"/>
      <c r="I26" s="51"/>
      <c r="J26" s="52"/>
      <c r="K26" s="30"/>
      <c r="L26" s="30"/>
      <c r="X26" s="6"/>
      <c r="Y26" s="6"/>
      <c r="Z26" s="6"/>
      <c r="AA26" s="6"/>
      <c r="AB26" s="6"/>
    </row>
    <row r="27" spans="1:28" ht="20.100000000000001" customHeight="1" x14ac:dyDescent="0.4">
      <c r="A27" s="107"/>
      <c r="B27" s="108"/>
      <c r="C27" s="94" t="s">
        <v>26</v>
      </c>
      <c r="D27" s="104"/>
      <c r="E27" s="9" t="s">
        <v>19</v>
      </c>
      <c r="F27" s="42">
        <f t="shared" ref="F27:F34" si="0">A27*D27</f>
        <v>0</v>
      </c>
      <c r="G27" s="42"/>
      <c r="H27" s="10" t="str">
        <f>IF(F27=0,"",IF($I$5&lt;50000,2%,IF($I$5&lt;100000,3%,4%)))</f>
        <v/>
      </c>
      <c r="I27" s="42" t="str">
        <f>IF(A27=0,"",(ROUND(F27*H27,0)))</f>
        <v/>
      </c>
      <c r="J27" s="42"/>
      <c r="K27" s="42" t="str">
        <f>IF($A27=0,"",(F27-I27))</f>
        <v/>
      </c>
      <c r="L27" s="42"/>
      <c r="AB27" s="6"/>
    </row>
    <row r="28" spans="1:28" ht="20.100000000000001" customHeight="1" x14ac:dyDescent="0.4">
      <c r="A28" s="109"/>
      <c r="B28" s="110"/>
      <c r="C28" s="95" t="s">
        <v>26</v>
      </c>
      <c r="D28" s="105"/>
      <c r="E28" s="11" t="s">
        <v>19</v>
      </c>
      <c r="F28" s="55">
        <f t="shared" si="0"/>
        <v>0</v>
      </c>
      <c r="G28" s="55"/>
      <c r="H28" s="12" t="str">
        <f t="shared" ref="H28:H34" si="1">IF(F28=0,"",IF($I$5&lt;50000,2%,IF($I$5&lt;100000,3%,4%)))</f>
        <v/>
      </c>
      <c r="I28" s="55" t="str">
        <f t="shared" ref="I28:I34" si="2">IF(A28=0,"",(ROUND(F28*H28,0)))</f>
        <v/>
      </c>
      <c r="J28" s="55"/>
      <c r="K28" s="55" t="str">
        <f t="shared" ref="K28:K34" si="3">IF($A28=0,"",(F28-I28))</f>
        <v/>
      </c>
      <c r="L28" s="55"/>
      <c r="AB28" s="6"/>
    </row>
    <row r="29" spans="1:28" ht="20.100000000000001" customHeight="1" x14ac:dyDescent="0.4">
      <c r="A29" s="109"/>
      <c r="B29" s="110"/>
      <c r="C29" s="95" t="s">
        <v>26</v>
      </c>
      <c r="D29" s="105"/>
      <c r="E29" s="11" t="s">
        <v>19</v>
      </c>
      <c r="F29" s="55">
        <f t="shared" si="0"/>
        <v>0</v>
      </c>
      <c r="G29" s="55"/>
      <c r="H29" s="12" t="str">
        <f t="shared" si="1"/>
        <v/>
      </c>
      <c r="I29" s="55" t="str">
        <f t="shared" si="2"/>
        <v/>
      </c>
      <c r="J29" s="55"/>
      <c r="K29" s="55" t="str">
        <f t="shared" si="3"/>
        <v/>
      </c>
      <c r="L29" s="55"/>
      <c r="AB29" s="6"/>
    </row>
    <row r="30" spans="1:28" ht="20.100000000000001" customHeight="1" x14ac:dyDescent="0.4">
      <c r="A30" s="109"/>
      <c r="B30" s="110"/>
      <c r="C30" s="95" t="s">
        <v>26</v>
      </c>
      <c r="D30" s="105"/>
      <c r="E30" s="11" t="s">
        <v>19</v>
      </c>
      <c r="F30" s="55">
        <f t="shared" si="0"/>
        <v>0</v>
      </c>
      <c r="G30" s="55"/>
      <c r="H30" s="12" t="str">
        <f t="shared" si="1"/>
        <v/>
      </c>
      <c r="I30" s="55" t="str">
        <f t="shared" si="2"/>
        <v/>
      </c>
      <c r="J30" s="55"/>
      <c r="K30" s="55" t="str">
        <f t="shared" si="3"/>
        <v/>
      </c>
      <c r="L30" s="55"/>
      <c r="AB30" s="6"/>
    </row>
    <row r="31" spans="1:28" ht="20.100000000000001" customHeight="1" x14ac:dyDescent="0.4">
      <c r="A31" s="109"/>
      <c r="B31" s="110"/>
      <c r="C31" s="95" t="s">
        <v>26</v>
      </c>
      <c r="D31" s="105"/>
      <c r="E31" s="11" t="s">
        <v>19</v>
      </c>
      <c r="F31" s="55">
        <f t="shared" si="0"/>
        <v>0</v>
      </c>
      <c r="G31" s="55"/>
      <c r="H31" s="12" t="str">
        <f t="shared" si="1"/>
        <v/>
      </c>
      <c r="I31" s="55" t="str">
        <f t="shared" si="2"/>
        <v/>
      </c>
      <c r="J31" s="55"/>
      <c r="K31" s="55" t="str">
        <f t="shared" si="3"/>
        <v/>
      </c>
      <c r="L31" s="55"/>
    </row>
    <row r="32" spans="1:28" ht="20.100000000000001" customHeight="1" x14ac:dyDescent="0.4">
      <c r="A32" s="109"/>
      <c r="B32" s="110"/>
      <c r="C32" s="95" t="s">
        <v>26</v>
      </c>
      <c r="D32" s="105"/>
      <c r="E32" s="11" t="s">
        <v>19</v>
      </c>
      <c r="F32" s="55">
        <f t="shared" si="0"/>
        <v>0</v>
      </c>
      <c r="G32" s="55"/>
      <c r="H32" s="12" t="str">
        <f t="shared" si="1"/>
        <v/>
      </c>
      <c r="I32" s="55" t="str">
        <f t="shared" si="2"/>
        <v/>
      </c>
      <c r="J32" s="55"/>
      <c r="K32" s="55" t="str">
        <f t="shared" si="3"/>
        <v/>
      </c>
      <c r="L32" s="55"/>
    </row>
    <row r="33" spans="1:12" ht="20.100000000000001" customHeight="1" x14ac:dyDescent="0.4">
      <c r="A33" s="109"/>
      <c r="B33" s="110"/>
      <c r="C33" s="95" t="s">
        <v>26</v>
      </c>
      <c r="D33" s="105"/>
      <c r="E33" s="11" t="s">
        <v>19</v>
      </c>
      <c r="F33" s="55">
        <f t="shared" si="0"/>
        <v>0</v>
      </c>
      <c r="G33" s="55"/>
      <c r="H33" s="12" t="str">
        <f t="shared" si="1"/>
        <v/>
      </c>
      <c r="I33" s="55" t="str">
        <f t="shared" si="2"/>
        <v/>
      </c>
      <c r="J33" s="55"/>
      <c r="K33" s="55" t="str">
        <f>IF($A33=0,"",(F33-I33))</f>
        <v/>
      </c>
      <c r="L33" s="55"/>
    </row>
    <row r="34" spans="1:12" ht="20.100000000000001" customHeight="1" thickBot="1" x14ac:dyDescent="0.45">
      <c r="A34" s="111"/>
      <c r="B34" s="112"/>
      <c r="C34" s="96" t="s">
        <v>26</v>
      </c>
      <c r="D34" s="106"/>
      <c r="E34" s="13" t="s">
        <v>19</v>
      </c>
      <c r="F34" s="55">
        <f t="shared" si="0"/>
        <v>0</v>
      </c>
      <c r="G34" s="55"/>
      <c r="H34" s="14" t="str">
        <f>IF(F34=0,"",IF($I$5&lt;50000,2%,IF($I$5&lt;100000,3%,4%)))</f>
        <v/>
      </c>
      <c r="I34" s="55" t="str">
        <f t="shared" si="2"/>
        <v/>
      </c>
      <c r="J34" s="55"/>
      <c r="K34" s="56" t="str">
        <f t="shared" si="3"/>
        <v/>
      </c>
      <c r="L34" s="56"/>
    </row>
    <row r="35" spans="1:12" ht="20.100000000000001" customHeight="1" x14ac:dyDescent="0.4">
      <c r="A35" s="113"/>
      <c r="B35" s="114"/>
      <c r="C35" s="115"/>
      <c r="D35" s="101" t="s">
        <v>5</v>
      </c>
      <c r="E35" s="57"/>
      <c r="F35" s="72">
        <f>SUM(F27:F34)</f>
        <v>0</v>
      </c>
      <c r="G35" s="72"/>
      <c r="H35" s="15"/>
      <c r="I35" s="72">
        <f>SUM(I27:J34)</f>
        <v>0</v>
      </c>
      <c r="J35" s="73">
        <f>IF($F$35&lt;50000,2%,IF($F$35&lt;100000,3%,4%))</f>
        <v>0.02</v>
      </c>
      <c r="K35" s="74">
        <f>SUM(K27:L34)</f>
        <v>0</v>
      </c>
      <c r="L35" s="75">
        <f>IF($F$35&lt;50000,2%,IF($F$35&lt;100000,3%,4%))</f>
        <v>0.02</v>
      </c>
    </row>
    <row r="36" spans="1:12" ht="5.0999999999999996" customHeight="1" x14ac:dyDescent="0.4">
      <c r="A36" s="16"/>
      <c r="B36" s="17"/>
      <c r="C36" s="17"/>
      <c r="D36" s="17"/>
      <c r="E36" s="17"/>
      <c r="F36" s="71"/>
      <c r="G36" s="71"/>
      <c r="H36" s="18"/>
      <c r="I36" s="18"/>
      <c r="J36" s="18"/>
      <c r="K36" s="18"/>
      <c r="L36" s="18"/>
    </row>
    <row r="37" spans="1:12" ht="15" customHeight="1" x14ac:dyDescent="0.4">
      <c r="A37" s="58" t="s">
        <v>27</v>
      </c>
      <c r="B37" s="58"/>
      <c r="C37" s="58"/>
      <c r="D37" s="59" t="s">
        <v>40</v>
      </c>
      <c r="E37" s="60"/>
      <c r="F37" s="60"/>
      <c r="G37" s="60"/>
      <c r="H37" s="60"/>
      <c r="I37" s="60"/>
      <c r="J37" s="61"/>
      <c r="K37" s="59" t="s">
        <v>24</v>
      </c>
      <c r="L37" s="61"/>
    </row>
    <row r="38" spans="1:12" ht="15" customHeight="1" x14ac:dyDescent="0.4">
      <c r="A38" s="58"/>
      <c r="B38" s="58"/>
      <c r="C38" s="58"/>
      <c r="D38" s="62" t="s">
        <v>28</v>
      </c>
      <c r="E38" s="63"/>
      <c r="F38" s="63"/>
      <c r="G38" s="63"/>
      <c r="H38" s="63"/>
      <c r="I38" s="63"/>
      <c r="J38" s="64"/>
      <c r="K38" s="65">
        <v>0.02</v>
      </c>
      <c r="L38" s="66"/>
    </row>
    <row r="39" spans="1:12" ht="15" customHeight="1" x14ac:dyDescent="0.4">
      <c r="A39" s="58"/>
      <c r="B39" s="58"/>
      <c r="C39" s="58"/>
      <c r="D39" s="62" t="s">
        <v>29</v>
      </c>
      <c r="E39" s="63"/>
      <c r="F39" s="63"/>
      <c r="G39" s="63"/>
      <c r="H39" s="63"/>
      <c r="I39" s="63"/>
      <c r="J39" s="64"/>
      <c r="K39" s="65">
        <v>0.03</v>
      </c>
      <c r="L39" s="66"/>
    </row>
    <row r="40" spans="1:12" ht="15" customHeight="1" x14ac:dyDescent="0.4">
      <c r="A40" s="58"/>
      <c r="B40" s="58"/>
      <c r="C40" s="58"/>
      <c r="D40" s="62" t="s">
        <v>30</v>
      </c>
      <c r="E40" s="63"/>
      <c r="F40" s="63"/>
      <c r="G40" s="63"/>
      <c r="H40" s="63"/>
      <c r="I40" s="63"/>
      <c r="J40" s="64"/>
      <c r="K40" s="65">
        <v>0.04</v>
      </c>
      <c r="L40" s="66"/>
    </row>
    <row r="41" spans="1:12" ht="5.0999999999999996" customHeight="1" x14ac:dyDescent="0.4">
      <c r="A41" s="19"/>
      <c r="B41" s="19"/>
      <c r="C41" s="19"/>
      <c r="D41" s="19"/>
      <c r="E41" s="19"/>
      <c r="F41" s="20"/>
    </row>
    <row r="42" spans="1:12" x14ac:dyDescent="0.4">
      <c r="A42" s="67" t="s">
        <v>31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9.9499999999999993" customHeight="1" x14ac:dyDescent="0.4"/>
    <row r="44" spans="1:12" ht="20.100000000000001" customHeight="1" x14ac:dyDescent="0.4">
      <c r="A44" s="67" t="s">
        <v>32</v>
      </c>
      <c r="B44" s="67"/>
      <c r="C44" s="68" t="s">
        <v>33</v>
      </c>
      <c r="D44" s="68"/>
      <c r="E44" s="68"/>
      <c r="F44" s="68"/>
      <c r="G44" s="68"/>
      <c r="H44" s="21"/>
      <c r="I44" s="69" t="s">
        <v>34</v>
      </c>
      <c r="J44" s="69"/>
      <c r="K44" s="69"/>
      <c r="L44" s="69"/>
    </row>
    <row r="45" spans="1:12" ht="20.100000000000001" customHeight="1" x14ac:dyDescent="0.4">
      <c r="C45" s="68"/>
      <c r="D45" s="68"/>
      <c r="E45" s="68"/>
      <c r="F45" s="68"/>
      <c r="G45" s="68"/>
      <c r="H45" s="21"/>
      <c r="I45" s="70" t="s">
        <v>35</v>
      </c>
      <c r="J45" s="70"/>
      <c r="K45" s="70"/>
      <c r="L45" s="70"/>
    </row>
  </sheetData>
  <sheetProtection sheet="1" objects="1" scenarios="1"/>
  <mergeCells count="105">
    <mergeCell ref="F36:G36"/>
    <mergeCell ref="A35:C35"/>
    <mergeCell ref="A6:B6"/>
    <mergeCell ref="C6:F6"/>
    <mergeCell ref="G6:H6"/>
    <mergeCell ref="A42:L42"/>
    <mergeCell ref="A44:B44"/>
    <mergeCell ref="C44:G45"/>
    <mergeCell ref="I44:L44"/>
    <mergeCell ref="I45:L45"/>
    <mergeCell ref="A37:C40"/>
    <mergeCell ref="D37:J37"/>
    <mergeCell ref="K37:L37"/>
    <mergeCell ref="D38:J38"/>
    <mergeCell ref="K38:L38"/>
    <mergeCell ref="D39:J39"/>
    <mergeCell ref="K39:L39"/>
    <mergeCell ref="D40:J40"/>
    <mergeCell ref="K40:L40"/>
    <mergeCell ref="A34:B34"/>
    <mergeCell ref="F34:G34"/>
    <mergeCell ref="I34:J34"/>
    <mergeCell ref="K34:L34"/>
    <mergeCell ref="D35:E35"/>
    <mergeCell ref="F35:G35"/>
    <mergeCell ref="I35:J35"/>
    <mergeCell ref="K35:L35"/>
    <mergeCell ref="A32:B32"/>
    <mergeCell ref="F32:G32"/>
    <mergeCell ref="I32:J32"/>
    <mergeCell ref="K32:L32"/>
    <mergeCell ref="A33:B33"/>
    <mergeCell ref="F33:G33"/>
    <mergeCell ref="I33:J33"/>
    <mergeCell ref="K33:L33"/>
    <mergeCell ref="A30:B30"/>
    <mergeCell ref="F30:G30"/>
    <mergeCell ref="I30:J30"/>
    <mergeCell ref="K30:L30"/>
    <mergeCell ref="A31:B31"/>
    <mergeCell ref="F31:G31"/>
    <mergeCell ref="I31:J31"/>
    <mergeCell ref="K31:L31"/>
    <mergeCell ref="A28:B28"/>
    <mergeCell ref="F28:G28"/>
    <mergeCell ref="I28:J28"/>
    <mergeCell ref="K28:L28"/>
    <mergeCell ref="A29:B29"/>
    <mergeCell ref="F29:G29"/>
    <mergeCell ref="I29:J29"/>
    <mergeCell ref="K29:L29"/>
    <mergeCell ref="K25:L26"/>
    <mergeCell ref="A26:C26"/>
    <mergeCell ref="A27:B27"/>
    <mergeCell ref="F27:G27"/>
    <mergeCell ref="I27:J27"/>
    <mergeCell ref="K27:L27"/>
    <mergeCell ref="A25:C25"/>
    <mergeCell ref="D25:E26"/>
    <mergeCell ref="F25:G26"/>
    <mergeCell ref="H25:H26"/>
    <mergeCell ref="I25:J26"/>
    <mergeCell ref="G19:H19"/>
    <mergeCell ref="I19:J19"/>
    <mergeCell ref="K19:L19"/>
    <mergeCell ref="A21:D21"/>
    <mergeCell ref="E21:F21"/>
    <mergeCell ref="G21:H21"/>
    <mergeCell ref="I21:J21"/>
    <mergeCell ref="K21:L21"/>
    <mergeCell ref="A20:D20"/>
    <mergeCell ref="G20:H20"/>
    <mergeCell ref="I20:J20"/>
    <mergeCell ref="K20:L20"/>
    <mergeCell ref="A19:D19"/>
    <mergeCell ref="A11:B11"/>
    <mergeCell ref="C11:F11"/>
    <mergeCell ref="G11:H11"/>
    <mergeCell ref="I11:L11"/>
    <mergeCell ref="A13:L13"/>
    <mergeCell ref="A17:D17"/>
    <mergeCell ref="E17:F18"/>
    <mergeCell ref="G17:H18"/>
    <mergeCell ref="I17:J18"/>
    <mergeCell ref="K17:L18"/>
    <mergeCell ref="A18:D18"/>
    <mergeCell ref="N5:S5"/>
    <mergeCell ref="A8:B8"/>
    <mergeCell ref="C8:L8"/>
    <mergeCell ref="A9:B9"/>
    <mergeCell ref="C9:L9"/>
    <mergeCell ref="I6:L6"/>
    <mergeCell ref="N6:S6"/>
    <mergeCell ref="N8:S8"/>
    <mergeCell ref="A10:B10"/>
    <mergeCell ref="C10:F10"/>
    <mergeCell ref="G10:H10"/>
    <mergeCell ref="I10:L10"/>
    <mergeCell ref="I1:L1"/>
    <mergeCell ref="I2:L2"/>
    <mergeCell ref="A3:L3"/>
    <mergeCell ref="A5:B5"/>
    <mergeCell ref="C5:F5"/>
    <mergeCell ref="G5:H5"/>
    <mergeCell ref="I5:L5"/>
  </mergeCells>
  <phoneticPr fontId="2"/>
  <dataValidations count="4">
    <dataValidation type="date" operator="greaterThanOrEqual" allowBlank="1" showInputMessage="1" showErrorMessage="1" sqref="C11">
      <formula1>TODAY()</formula1>
    </dataValidation>
    <dataValidation type="date" operator="greaterThanOrEqual" allowBlank="1" showInputMessage="1" showErrorMessage="1" errorTitle="日付" error="今日以前の日付は入力できません。" sqref="C5:C6">
      <formula1>TODAY()</formula1>
    </dataValidation>
    <dataValidation type="custom" allowBlank="1" showInputMessage="1" showErrorMessage="1" errorTitle="10枚単位" error="10の倍数を入力してください。" sqref="D27:D34">
      <formula1>MOD(D27,10)=0</formula1>
    </dataValidation>
    <dataValidation type="custom" allowBlank="1" showInputMessage="1" showErrorMessage="1" errorTitle="20単位" error="20の倍数を入力してください。" sqref="E19:E20">
      <formula1>MOD(E19,20)=0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注文書(入力用) </vt:lpstr>
      <vt:lpstr>'注文書(入力用)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</dc:creator>
  <cp:lastModifiedBy>Keisuke</cp:lastModifiedBy>
  <cp:lastPrinted>2021-07-01T06:37:55Z</cp:lastPrinted>
  <dcterms:created xsi:type="dcterms:W3CDTF">2020-09-17T07:39:58Z</dcterms:created>
  <dcterms:modified xsi:type="dcterms:W3CDTF">2021-07-01T07:32:18Z</dcterms:modified>
</cp:coreProperties>
</file>